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uro Felix\Downloads\"/>
    </mc:Choice>
  </mc:AlternateContent>
  <xr:revisionPtr revIDLastSave="0" documentId="13_ncr:1_{2D75D640-8322-458F-8531-DA2D8A9F3752}" xr6:coauthVersionLast="47" xr6:coauthVersionMax="47" xr10:uidLastSave="{00000000-0000-0000-0000-000000000000}"/>
  <bookViews>
    <workbookView xWindow="38280" yWindow="-120" windowWidth="29040" windowHeight="15720" xr2:uid="{00000000-000D-0000-FFFF-FFFF00000000}"/>
  </bookViews>
  <sheets>
    <sheet name="PARA 2023 DE 20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8" i="1" l="1"/>
  <c r="D84" i="1"/>
  <c r="D15" i="1"/>
  <c r="D25" i="1"/>
  <c r="D105" i="1"/>
  <c r="D91" i="1"/>
  <c r="D77" i="1"/>
  <c r="D68" i="1"/>
  <c r="D59" i="1"/>
  <c r="D50" i="1"/>
  <c r="D42" i="1"/>
  <c r="D34" i="1"/>
  <c r="D107" i="1"/>
  <c r="D108" i="1" l="1"/>
  <c r="E15" i="1" s="1"/>
  <c r="E98" i="1" l="1"/>
  <c r="E77" i="1"/>
  <c r="E68" i="1"/>
  <c r="E84" i="1"/>
  <c r="E50" i="1"/>
  <c r="E42" i="1"/>
  <c r="E25" i="1"/>
  <c r="E34" i="1"/>
  <c r="E59" i="1"/>
</calcChain>
</file>

<file path=xl/sharedStrings.xml><?xml version="1.0" encoding="utf-8"?>
<sst xmlns="http://schemas.openxmlformats.org/spreadsheetml/2006/main" count="280" uniqueCount="172">
  <si>
    <t>CÓDIGO</t>
  </si>
  <si>
    <t>C H</t>
  </si>
  <si>
    <t>ETAPA</t>
  </si>
  <si>
    <t>COMPONENTE CURRICULAR</t>
  </si>
  <si>
    <t>1º</t>
  </si>
  <si>
    <t>2º</t>
  </si>
  <si>
    <t>2°</t>
  </si>
  <si>
    <t>3º</t>
  </si>
  <si>
    <t>4º</t>
  </si>
  <si>
    <t>5º</t>
  </si>
  <si>
    <t>6º</t>
  </si>
  <si>
    <t>7º</t>
  </si>
  <si>
    <t>8º</t>
  </si>
  <si>
    <t>9º</t>
  </si>
  <si>
    <t>10º</t>
  </si>
  <si>
    <t xml:space="preserve">ORIGEM: </t>
  </si>
  <si>
    <t xml:space="preserve">NOME </t>
  </si>
  <si>
    <t>CURSO DE PSICOLOGIA</t>
  </si>
  <si>
    <t>PSICOLOGIA E ANÁLISE INSTITUCIONAL</t>
  </si>
  <si>
    <t>PSICOLOGIA JURÍDICA</t>
  </si>
  <si>
    <t>EPISTEMOLOGIA E PSICOLOGIA</t>
  </si>
  <si>
    <t>PESQUISA EM PSICOLOGIA</t>
  </si>
  <si>
    <t>NEUROCIÊNCIA E COMPORTAMENTO</t>
  </si>
  <si>
    <t>CIÊNCIA, TECNOLOGIA E SOCIEDADE</t>
  </si>
  <si>
    <t>HISTÓRIA DA PSICOLOGIA</t>
  </si>
  <si>
    <t>PRÁTICA PROFISSIONAL E TEMAS CONTEMPORÂNEOS EM PSICOLOGIA</t>
  </si>
  <si>
    <t>PSICOLOGIA DA PERCEPÇÃO E SENSAÇÃO</t>
  </si>
  <si>
    <t>INTRODUÇÃO A CIÊNCIAS SOCIAIS</t>
  </si>
  <si>
    <t>INTRODUÇÃO A COSMOVISÃO REFORMADA</t>
  </si>
  <si>
    <t>PSICOLOGIAS ESCOLAR, EDUCACIONAL E INCLUSÃO</t>
  </si>
  <si>
    <t>PSICOLOGIA DE GRUPO E RELAÇÕES SOCIAIS</t>
  </si>
  <si>
    <t>PSICOLOGIA DO DESENVOLVIMENTO DA CRIANÇA E DO ADOLESCENTE</t>
  </si>
  <si>
    <t>DESENVOLVIMENTO NA VIDA ADULTA E GERONTOPSICOLOGIA</t>
  </si>
  <si>
    <t>PSICOMETRIA</t>
  </si>
  <si>
    <t>PRÁTICAS DE OBSERVAÇÃO E TÉCNICAS DE ENTREVISTAS</t>
  </si>
  <si>
    <t>PSICOPATOLOGIA</t>
  </si>
  <si>
    <t>OPTATIVA I</t>
  </si>
  <si>
    <t>DESENVOLVIMENTO ATÍPICO E INCLUSÃO</t>
  </si>
  <si>
    <t>PSICOFARMACOLOGIA</t>
  </si>
  <si>
    <t>PSICOLOGIA POSITIVA</t>
  </si>
  <si>
    <t>PSICOSSOMÁTICA</t>
  </si>
  <si>
    <t>ESTÁGIO BÁSICO SUPERVISIONADO EM PROCESSOS PSICOSSOCIAIS</t>
  </si>
  <si>
    <t>CULTURA E COMPORTAMENTO ORGANIZACIONAL</t>
  </si>
  <si>
    <t>PRINCÍPIOS DO EMPREENDEDORISMO</t>
  </si>
  <si>
    <t>PSICOLOGIA DO ESPORTE</t>
  </si>
  <si>
    <t>PSICOLOGIA HOSPITALAR</t>
  </si>
  <si>
    <t>OPTATIVA II</t>
  </si>
  <si>
    <t>ENEX61502</t>
  </si>
  <si>
    <t>ENEX61503</t>
  </si>
  <si>
    <t>ENEX61504</t>
  </si>
  <si>
    <t>ENUN60830</t>
  </si>
  <si>
    <t>ENEX61505</t>
  </si>
  <si>
    <t>ENEX61506</t>
  </si>
  <si>
    <t>ENUN60840</t>
  </si>
  <si>
    <t>ENUN61098</t>
  </si>
  <si>
    <t>ENUN60829</t>
  </si>
  <si>
    <t>ENEC61370</t>
  </si>
  <si>
    <t>ENEC61364</t>
  </si>
  <si>
    <t>ENUN60831</t>
  </si>
  <si>
    <t>ENEX61512</t>
  </si>
  <si>
    <t>ENEX61513</t>
  </si>
  <si>
    <t>ENEX61514</t>
  </si>
  <si>
    <t>ENEX61515</t>
  </si>
  <si>
    <t>ENEX61516</t>
  </si>
  <si>
    <t>ENEX61517</t>
  </si>
  <si>
    <t>ENEX61518</t>
  </si>
  <si>
    <t>ENEX61519</t>
  </si>
  <si>
    <t>ENEX61521</t>
  </si>
  <si>
    <t>ENEX61523</t>
  </si>
  <si>
    <t>ENEX61524</t>
  </si>
  <si>
    <t>ENEX61525</t>
  </si>
  <si>
    <t>ENEX61526</t>
  </si>
  <si>
    <t>ENEX61527</t>
  </si>
  <si>
    <t>ENEX61528</t>
  </si>
  <si>
    <t>ENEX61529</t>
  </si>
  <si>
    <t>ENEX61530</t>
  </si>
  <si>
    <t>ENEX61531</t>
  </si>
  <si>
    <t>ENEX61532</t>
  </si>
  <si>
    <t>ENEX61533</t>
  </si>
  <si>
    <t>ENEX61534</t>
  </si>
  <si>
    <t>ENEX61535</t>
  </si>
  <si>
    <t>ENEX61536</t>
  </si>
  <si>
    <t>ENEX61537</t>
  </si>
  <si>
    <t>ENEX61538</t>
  </si>
  <si>
    <t>ENEX61539</t>
  </si>
  <si>
    <t>ENEX61540</t>
  </si>
  <si>
    <t>ENEX61543</t>
  </si>
  <si>
    <t>ENEX61544</t>
  </si>
  <si>
    <t>ENEX61546</t>
  </si>
  <si>
    <t>ENEX61547</t>
  </si>
  <si>
    <t>ENEX61548</t>
  </si>
  <si>
    <t>ENEX61549</t>
  </si>
  <si>
    <t>ENEX61550</t>
  </si>
  <si>
    <t>ENEX61551</t>
  </si>
  <si>
    <t>ENEX61553</t>
  </si>
  <si>
    <t>ESTÁGIO ESPECÍFICO SUPERVISIONADO I</t>
  </si>
  <si>
    <t>ENEX61554</t>
  </si>
  <si>
    <t>ENEX61555</t>
  </si>
  <si>
    <t>ENEC61365</t>
  </si>
  <si>
    <t xml:space="preserve">TCC I </t>
  </si>
  <si>
    <t>ORTC61556</t>
  </si>
  <si>
    <t xml:space="preserve">PSICOTERAPIA HUMANISTA E FENOMENOLÓGICA-EXISTENCIAL </t>
  </si>
  <si>
    <t>ENEX61557</t>
  </si>
  <si>
    <t>ORES61558</t>
  </si>
  <si>
    <t xml:space="preserve">ESTÁGIO ESPECÍFICO SUPERVISIONADO II </t>
  </si>
  <si>
    <t>ORES61559</t>
  </si>
  <si>
    <t>ESTÁGIO ESPECÍFICO SUPERVISIONADO III</t>
  </si>
  <si>
    <t>ORES61560</t>
  </si>
  <si>
    <t xml:space="preserve">PSICOTERAPIA COGNITIVO-COMPORTAMENTAL </t>
  </si>
  <si>
    <t>ENEX61561</t>
  </si>
  <si>
    <t>ENEX61562</t>
  </si>
  <si>
    <t xml:space="preserve">CLINICA PSICANALÍTICA </t>
  </si>
  <si>
    <t>ENEC61380</t>
  </si>
  <si>
    <t>TCC II</t>
  </si>
  <si>
    <t>ORTC61564</t>
  </si>
  <si>
    <t>ENEX61565</t>
  </si>
  <si>
    <t>ENEX61566</t>
  </si>
  <si>
    <t>ORES61567</t>
  </si>
  <si>
    <t>ORES61568</t>
  </si>
  <si>
    <t>ORES61569</t>
  </si>
  <si>
    <t>Total de carga horária do curso</t>
  </si>
  <si>
    <t>Atividades complementares</t>
  </si>
  <si>
    <t>Total de carga horária de estágio</t>
  </si>
  <si>
    <t>ESTÁGIO BÁSICO SUPERVISIONADO EM PSICOMETRIA APLICADA</t>
  </si>
  <si>
    <t xml:space="preserve">PSICOLOGIA DA PERSONALIDADE </t>
  </si>
  <si>
    <t xml:space="preserve"> ENEX61520</t>
  </si>
  <si>
    <t>PERÍODO</t>
  </si>
  <si>
    <t>SAÚDE MENTAL E ATENÇÃO PSICOSSOCIAL</t>
  </si>
  <si>
    <t>ESTRATÉGIA E PROCESSOS DE GESTÃO DE PESSOAS</t>
  </si>
  <si>
    <t xml:space="preserve">PSICOLOGIA COMUNITÁRIA  </t>
  </si>
  <si>
    <t>ESTÁGIO BÁSICO EM PSICODIAGNÓSTICO</t>
  </si>
  <si>
    <t>ESTÁGIO BÁSICO SUPERVISIONADO EM SAÚDE MENTAL</t>
  </si>
  <si>
    <t>PSICOLOGIA DAS EMERGÊNCIAS E DESASTRES</t>
  </si>
  <si>
    <t>EIXO ESTRUTURANTE</t>
  </si>
  <si>
    <t>Processos Psicológicos e Métodos de Avaliação Científica do Comportamento</t>
  </si>
  <si>
    <t>CARGA HORÁRIA TOTAL DO SEMESTRE</t>
  </si>
  <si>
    <t>Processos Psicossociais, Éticos e Culturais na Atuação em Psicologia</t>
  </si>
  <si>
    <t>Avaliação Psicológica e Compreensão Diagnóstica</t>
  </si>
  <si>
    <t>Personalidade, Subjetividade e Desenvolvimento Humano</t>
  </si>
  <si>
    <t>Psicologia da Saúde e Cuidado Integral em Saúde Mental</t>
  </si>
  <si>
    <t>Psicologia do Trabalho, Organizações e Saúde do Trabalhador</t>
  </si>
  <si>
    <t>Psicologia em Contextos Institucionais e Práticas Profissionais Ampliadas</t>
  </si>
  <si>
    <t>Fundamentos Epistemológicos, Científico-metodológicos e Históricos da Psicologia</t>
  </si>
  <si>
    <t xml:space="preserve"> ÊNFASE 1 - PROCESSOS DE GESTÃO E DESENVOLVIMENTO DE PESSOAS EM CONTEXTO DE TRABALHO</t>
  </si>
  <si>
    <t>10ª</t>
  </si>
  <si>
    <t>ANÁLISE ERGONÔMICA DO TRABALHO</t>
  </si>
  <si>
    <t>DIVERSIDADE, INCLUSÃO E JUSTIÇA ORGANIZACIONAL</t>
  </si>
  <si>
    <t xml:space="preserve"> ÊNFASE 2 - PROCESSOS CLÍNICOS</t>
  </si>
  <si>
    <t xml:space="preserve"> ÊNFASE 2 - PROCESSOS CLÍNICOS </t>
  </si>
  <si>
    <t>CLÍNICA DO IDOSO</t>
  </si>
  <si>
    <t>CLÍNICAS DO TRABALHO: INTERVENÇÃO E ESCUTA</t>
  </si>
  <si>
    <t xml:space="preserve">REDESENHO DO TRABALHO </t>
  </si>
  <si>
    <t>NEUROCIÊNCIA E INTELIGÊNCIA EMOCIONAL NO TRABALHO</t>
  </si>
  <si>
    <t>A PSICOLOGIA NA PREVENÇÃO AO SUICÍDIO</t>
  </si>
  <si>
    <t>CLÍNICA AMPLIADA</t>
  </si>
  <si>
    <t>PSICOLOGIA DO PENSAMENTO, LINGUAGEM E INTELIGÊNCIA</t>
  </si>
  <si>
    <t>TEORIAS PSICANALÍTICAS</t>
  </si>
  <si>
    <t>TEORIAS FENOMENOLÓGICAS, EXISTENCIAIS E HUMANISTAS</t>
  </si>
  <si>
    <t>TEORIAS COMPORTAMENTAIS E COGNITIVAS</t>
  </si>
  <si>
    <t xml:space="preserve">ENEX61542 </t>
  </si>
  <si>
    <t xml:space="preserve">ORIENTAÇÃO PROFISSIONAL E PROJETO DE VIDA </t>
  </si>
  <si>
    <t>BEM-ESTAR SUSTENTÁVEL, MOTIVAÇÃO E ENGAJAMENTO NO TRABALHO</t>
  </si>
  <si>
    <t>SAÚDE DO TRABALHADOR</t>
  </si>
  <si>
    <t xml:space="preserve">ESTÁGIO BÁSICO SUPERVISIONADO EM ORGANIZAÇÕES </t>
  </si>
  <si>
    <t>ESTÁGIO BÁSICO SUPERVISIONADO EM ACOLHIMENTO E ENTREVISTA PSICOLÓGICA</t>
  </si>
  <si>
    <t xml:space="preserve">ÉTICA E CIDADANIA  </t>
  </si>
  <si>
    <t>PSICOLOGIA SOCIAL: PSICOLÓGICA</t>
  </si>
  <si>
    <t>PSICOLOGIA SOCIAL: SOCIOLÓGICA E CRÍTICA</t>
  </si>
  <si>
    <t>PSICOLOGIA DA APRENDIZAGEM, ATENÇÃO E MEMÓRIA</t>
  </si>
  <si>
    <t>PSICOLOGIA DA MOTIVAÇÃO, EMOÇÃO E CRIATIVIDADE</t>
  </si>
  <si>
    <t>AVALIAÇÃO PSICOLÓGICA: TESTES OBJETIVOS</t>
  </si>
  <si>
    <t>AVALIAÇÃO PSICOLÓGICA: TESTES PROJETIVOS E EXPRESSIVOS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</si>
</sst>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</font>
    <font>
      <sz val="9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theme="1"/>
      <name val="Calibri"/>
      <family val="2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0"/>
      <color theme="8" tint="-0.499984740745262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4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6" fillId="2" borderId="9" xfId="0" applyFont="1" applyFill="1" applyBorder="1"/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justify" vertical="center" wrapText="1"/>
    </xf>
    <xf numFmtId="49" fontId="3" fillId="2" borderId="0" xfId="0" applyNumberFormat="1" applyFont="1" applyFill="1"/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49" fontId="10" fillId="2" borderId="0" xfId="0" applyNumberFormat="1" applyFon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left" vertical="center"/>
    </xf>
    <xf numFmtId="0" fontId="11" fillId="2" borderId="18" xfId="0" applyFont="1" applyFill="1" applyBorder="1"/>
    <xf numFmtId="0" fontId="7" fillId="0" borderId="1" xfId="0" applyFont="1" applyBorder="1" applyAlignment="1">
      <alignment horizontal="center" vertic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/>
    <xf numFmtId="0" fontId="6" fillId="0" borderId="3" xfId="0" applyFont="1" applyBorder="1"/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7" xfId="0" applyFont="1" applyBorder="1"/>
    <xf numFmtId="0" fontId="6" fillId="0" borderId="5" xfId="0" applyFont="1" applyBorder="1" applyAlignment="1">
      <alignment horizontal="center"/>
    </xf>
    <xf numFmtId="0" fontId="8" fillId="0" borderId="12" xfId="0" applyFont="1" applyBorder="1"/>
    <xf numFmtId="0" fontId="6" fillId="0" borderId="12" xfId="0" applyFont="1" applyBorder="1" applyAlignment="1">
      <alignment horizontal="center"/>
    </xf>
    <xf numFmtId="0" fontId="6" fillId="0" borderId="6" xfId="0" applyFont="1" applyBorder="1"/>
    <xf numFmtId="0" fontId="6" fillId="0" borderId="13" xfId="0" applyFont="1" applyBorder="1"/>
    <xf numFmtId="0" fontId="8" fillId="0" borderId="9" xfId="0" applyFont="1" applyBorder="1"/>
    <xf numFmtId="0" fontId="6" fillId="0" borderId="9" xfId="0" applyFont="1" applyBorder="1"/>
    <xf numFmtId="0" fontId="6" fillId="0" borderId="8" xfId="0" applyFont="1" applyBorder="1"/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4" xfId="0" applyFont="1" applyBorder="1"/>
    <xf numFmtId="0" fontId="6" fillId="0" borderId="9" xfId="0" applyFont="1" applyBorder="1" applyAlignment="1">
      <alignment horizontal="center"/>
    </xf>
    <xf numFmtId="0" fontId="8" fillId="0" borderId="8" xfId="0" applyFont="1" applyBorder="1"/>
    <xf numFmtId="0" fontId="6" fillId="0" borderId="13" xfId="0" applyFont="1" applyBorder="1" applyAlignment="1">
      <alignment horizontal="center"/>
    </xf>
    <xf numFmtId="0" fontId="6" fillId="0" borderId="14" xfId="0" applyFont="1" applyBorder="1"/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20" xfId="0" applyFont="1" applyBorder="1"/>
    <xf numFmtId="0" fontId="6" fillId="0" borderId="22" xfId="0" applyFont="1" applyBorder="1"/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23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4" fillId="0" borderId="5" xfId="0" applyFont="1" applyBorder="1"/>
    <xf numFmtId="0" fontId="14" fillId="0" borderId="9" xfId="0" applyFont="1" applyBorder="1"/>
    <xf numFmtId="0" fontId="14" fillId="0" borderId="5" xfId="0" applyFont="1" applyBorder="1" applyAlignment="1">
      <alignment horizontal="center"/>
    </xf>
    <xf numFmtId="0" fontId="14" fillId="0" borderId="13" xfId="0" applyFont="1" applyBorder="1"/>
    <xf numFmtId="0" fontId="14" fillId="0" borderId="9" xfId="0" applyFont="1" applyBorder="1" applyAlignment="1">
      <alignment horizontal="center"/>
    </xf>
    <xf numFmtId="0" fontId="14" fillId="0" borderId="5" xfId="0" applyFont="1" applyBorder="1" applyAlignment="1">
      <alignment wrapText="1"/>
    </xf>
    <xf numFmtId="0" fontId="14" fillId="0" borderId="8" xfId="0" applyFont="1" applyBorder="1" applyAlignment="1">
      <alignment horizontal="center"/>
    </xf>
    <xf numFmtId="0" fontId="14" fillId="0" borderId="8" xfId="0" applyFont="1" applyBorder="1"/>
    <xf numFmtId="0" fontId="14" fillId="0" borderId="8" xfId="0" applyFont="1" applyBorder="1" applyAlignment="1">
      <alignment vertical="center"/>
    </xf>
    <xf numFmtId="0" fontId="14" fillId="0" borderId="19" xfId="0" applyFont="1" applyBorder="1"/>
    <xf numFmtId="0" fontId="14" fillId="0" borderId="21" xfId="0" applyFont="1" applyBorder="1"/>
    <xf numFmtId="0" fontId="14" fillId="0" borderId="19" xfId="0" applyFont="1" applyBorder="1" applyAlignment="1">
      <alignment horizontal="center"/>
    </xf>
    <xf numFmtId="0" fontId="14" fillId="0" borderId="2" xfId="0" applyFont="1" applyBorder="1"/>
    <xf numFmtId="0" fontId="14" fillId="0" borderId="14" xfId="0" applyFont="1" applyBorder="1"/>
    <xf numFmtId="0" fontId="14" fillId="0" borderId="2" xfId="0" applyFont="1" applyBorder="1" applyAlignment="1">
      <alignment horizontal="center"/>
    </xf>
    <xf numFmtId="0" fontId="0" fillId="2" borderId="2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9" fillId="0" borderId="11" xfId="0" applyFont="1" applyBorder="1"/>
    <xf numFmtId="0" fontId="6" fillId="0" borderId="0" xfId="0" applyFont="1" applyAlignment="1">
      <alignment horizontal="right"/>
    </xf>
    <xf numFmtId="0" fontId="10" fillId="2" borderId="0" xfId="0" applyFont="1" applyFill="1" applyAlignment="1">
      <alignment horizontal="right"/>
    </xf>
    <xf numFmtId="0" fontId="11" fillId="0" borderId="15" xfId="0" applyFont="1" applyBorder="1"/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8" fillId="0" borderId="5" xfId="0" applyFont="1" applyBorder="1"/>
    <xf numFmtId="0" fontId="8" fillId="0" borderId="3" xfId="0" applyFont="1" applyBorder="1"/>
    <xf numFmtId="0" fontId="8" fillId="0" borderId="7" xfId="0" applyFont="1" applyBorder="1"/>
    <xf numFmtId="0" fontId="8" fillId="0" borderId="16" xfId="0" applyFont="1" applyBorder="1"/>
    <xf numFmtId="0" fontId="8" fillId="0" borderId="17" xfId="0" applyFont="1" applyBorder="1"/>
    <xf numFmtId="0" fontId="8" fillId="0" borderId="17" xfId="0" applyFont="1" applyBorder="1" applyAlignment="1">
      <alignment wrapText="1"/>
    </xf>
    <xf numFmtId="0" fontId="8" fillId="0" borderId="2" xfId="0" applyFont="1" applyBorder="1"/>
    <xf numFmtId="0" fontId="8" fillId="0" borderId="6" xfId="0" applyFont="1" applyBorder="1"/>
    <xf numFmtId="0" fontId="8" fillId="0" borderId="22" xfId="0" applyFont="1" applyBorder="1"/>
    <xf numFmtId="0" fontId="9" fillId="0" borderId="5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9" fontId="11" fillId="0" borderId="12" xfId="3" applyFont="1" applyBorder="1" applyAlignment="1">
      <alignment horizontal="center"/>
    </xf>
    <xf numFmtId="9" fontId="11" fillId="0" borderId="13" xfId="3" applyFont="1" applyBorder="1" applyAlignment="1">
      <alignment horizontal="center"/>
    </xf>
    <xf numFmtId="9" fontId="11" fillId="0" borderId="15" xfId="3" applyFont="1" applyBorder="1" applyAlignment="1">
      <alignment horizontal="center"/>
    </xf>
    <xf numFmtId="9" fontId="11" fillId="0" borderId="11" xfId="3" applyFont="1" applyBorder="1" applyAlignment="1">
      <alignment horizontal="center"/>
    </xf>
    <xf numFmtId="0" fontId="8" fillId="2" borderId="7" xfId="0" applyFont="1" applyFill="1" applyBorder="1"/>
    <xf numFmtId="0" fontId="8" fillId="0" borderId="14" xfId="0" applyFont="1" applyBorder="1"/>
    <xf numFmtId="0" fontId="8" fillId="0" borderId="5" xfId="0" applyFont="1" applyBorder="1" applyAlignment="1">
      <alignment horizontal="center"/>
    </xf>
    <xf numFmtId="0" fontId="3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/>
    </xf>
    <xf numFmtId="0" fontId="7" fillId="0" borderId="30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11" fillId="0" borderId="15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0" fillId="2" borderId="1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11" fillId="0" borderId="12" xfId="0" applyFont="1" applyBorder="1" applyAlignment="1">
      <alignment horizontal="left"/>
    </xf>
    <xf numFmtId="0" fontId="7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8" fillId="0" borderId="19" xfId="0" applyFont="1" applyBorder="1"/>
    <xf numFmtId="0" fontId="8" fillId="0" borderId="21" xfId="0" applyFont="1" applyBorder="1"/>
    <xf numFmtId="0" fontId="8" fillId="0" borderId="19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20" xfId="0" applyFont="1" applyBorder="1"/>
    <xf numFmtId="0" fontId="8" fillId="0" borderId="20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16" fillId="2" borderId="1" xfId="0" applyFont="1" applyFill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/>
    </xf>
    <xf numFmtId="0" fontId="16" fillId="2" borderId="2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8" fillId="0" borderId="11" xfId="0" applyFont="1" applyBorder="1" applyAlignment="1">
      <alignment horizontal="center"/>
    </xf>
  </cellXfs>
  <cellStyles count="4">
    <cellStyle name="Normal" xfId="0" builtinId="0"/>
    <cellStyle name="Normal 2" xfId="1" xr:uid="{00000000-0005-0000-0000-000001000000}"/>
    <cellStyle name="Porcentagem" xfId="3" builtinId="5"/>
    <cellStyle name="Porcentagem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66676</xdr:rowOff>
    </xdr:from>
    <xdr:to>
      <xdr:col>2</xdr:col>
      <xdr:colOff>463935</xdr:colOff>
      <xdr:row>3</xdr:row>
      <xdr:rowOff>25401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7CDBCC0-E5AA-44F7-91A2-3C342A9FD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66676"/>
          <a:ext cx="1679960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32"/>
  <sheetViews>
    <sheetView showGridLines="0" tabSelected="1" topLeftCell="A93" zoomScale="150" zoomScaleNormal="150" workbookViewId="0">
      <selection activeCell="B110" sqref="B110:G110"/>
    </sheetView>
  </sheetViews>
  <sheetFormatPr defaultColWidth="9.1796875" defaultRowHeight="14.5" x14ac:dyDescent="0.35"/>
  <cols>
    <col min="1" max="1" width="9.1796875" style="1"/>
    <col min="2" max="2" width="10.26953125" style="4" customWidth="1"/>
    <col min="3" max="3" width="107.453125" style="4" customWidth="1"/>
    <col min="4" max="4" width="4.81640625" style="6" bestFit="1" customWidth="1"/>
    <col min="5" max="5" width="10.26953125" style="6" customWidth="1"/>
    <col min="6" max="6" width="9.453125" style="6" customWidth="1"/>
    <col min="7" max="16384" width="9.1796875" style="1"/>
  </cols>
  <sheetData>
    <row r="1" spans="1:8" x14ac:dyDescent="0.35">
      <c r="C1" s="122" t="s">
        <v>17</v>
      </c>
      <c r="D1" s="122"/>
      <c r="E1" s="122"/>
      <c r="F1" s="122"/>
    </row>
    <row r="2" spans="1:8" x14ac:dyDescent="0.35">
      <c r="D2" s="5"/>
      <c r="E2" s="5"/>
      <c r="F2" s="5"/>
      <c r="G2" s="121"/>
      <c r="H2" s="121"/>
    </row>
    <row r="3" spans="1:8" x14ac:dyDescent="0.35">
      <c r="G3" s="121"/>
      <c r="H3" s="121"/>
    </row>
    <row r="4" spans="1:8" x14ac:dyDescent="0.35">
      <c r="G4" s="4"/>
      <c r="H4" s="4"/>
    </row>
    <row r="5" spans="1:8" ht="12" customHeight="1" x14ac:dyDescent="0.35">
      <c r="B5" s="25" t="s">
        <v>16</v>
      </c>
      <c r="C5" s="6"/>
      <c r="D5" s="107" t="s">
        <v>15</v>
      </c>
      <c r="E5" s="107"/>
      <c r="F5" s="107"/>
      <c r="G5" s="2"/>
    </row>
    <row r="6" spans="1:8" ht="15" thickBot="1" x14ac:dyDescent="0.4"/>
    <row r="7" spans="1:8" ht="15" thickBot="1" x14ac:dyDescent="0.4">
      <c r="A7" s="26" t="s">
        <v>126</v>
      </c>
      <c r="B7" s="26" t="s">
        <v>0</v>
      </c>
      <c r="C7" s="26" t="s">
        <v>3</v>
      </c>
      <c r="D7" s="26" t="s">
        <v>1</v>
      </c>
      <c r="E7" s="26"/>
      <c r="F7" s="26" t="s">
        <v>2</v>
      </c>
    </row>
    <row r="8" spans="1:8" ht="15" thickBot="1" x14ac:dyDescent="0.4">
      <c r="A8" s="111" t="s">
        <v>133</v>
      </c>
      <c r="B8" s="112"/>
      <c r="C8" s="111" t="s">
        <v>142</v>
      </c>
      <c r="D8" s="119"/>
      <c r="E8" s="119"/>
      <c r="F8" s="119"/>
    </row>
    <row r="9" spans="1:8" x14ac:dyDescent="0.35">
      <c r="A9" s="115" t="s">
        <v>4</v>
      </c>
      <c r="B9" s="27" t="s">
        <v>47</v>
      </c>
      <c r="C9" s="31" t="s">
        <v>20</v>
      </c>
      <c r="D9" s="7">
        <v>40</v>
      </c>
      <c r="E9" s="7"/>
      <c r="F9" s="7" t="s">
        <v>4</v>
      </c>
    </row>
    <row r="10" spans="1:8" x14ac:dyDescent="0.35">
      <c r="A10" s="116"/>
      <c r="B10" s="30" t="s">
        <v>48</v>
      </c>
      <c r="C10" s="31" t="s">
        <v>21</v>
      </c>
      <c r="D10" s="32">
        <v>80</v>
      </c>
      <c r="E10" s="29"/>
      <c r="F10" s="29" t="s">
        <v>4</v>
      </c>
    </row>
    <row r="11" spans="1:8" x14ac:dyDescent="0.35">
      <c r="A11" s="116"/>
      <c r="B11" s="30" t="s">
        <v>49</v>
      </c>
      <c r="C11" s="34" t="s">
        <v>22</v>
      </c>
      <c r="D11" s="35">
        <v>120</v>
      </c>
      <c r="E11" s="33"/>
      <c r="F11" s="33" t="s">
        <v>4</v>
      </c>
    </row>
    <row r="12" spans="1:8" x14ac:dyDescent="0.35">
      <c r="A12" s="116"/>
      <c r="B12" s="30" t="s">
        <v>50</v>
      </c>
      <c r="C12" s="34" t="s">
        <v>23</v>
      </c>
      <c r="D12" s="35">
        <v>40</v>
      </c>
      <c r="E12" s="33"/>
      <c r="F12" s="33" t="s">
        <v>4</v>
      </c>
    </row>
    <row r="13" spans="1:8" x14ac:dyDescent="0.35">
      <c r="A13" s="116"/>
      <c r="B13" s="30" t="s">
        <v>51</v>
      </c>
      <c r="C13" s="34" t="s">
        <v>24</v>
      </c>
      <c r="D13" s="35">
        <v>80</v>
      </c>
      <c r="E13" s="33"/>
      <c r="F13" s="33" t="s">
        <v>4</v>
      </c>
    </row>
    <row r="14" spans="1:8" x14ac:dyDescent="0.35">
      <c r="A14" s="116"/>
      <c r="B14" s="30" t="s">
        <v>52</v>
      </c>
      <c r="C14" s="36" t="s">
        <v>25</v>
      </c>
      <c r="D14" s="35">
        <v>40</v>
      </c>
      <c r="E14" s="37"/>
      <c r="F14" s="37" t="s">
        <v>4</v>
      </c>
    </row>
    <row r="15" spans="1:8" ht="15" thickBot="1" x14ac:dyDescent="0.4">
      <c r="A15" s="117"/>
      <c r="B15" s="81" t="s">
        <v>135</v>
      </c>
      <c r="C15" s="78"/>
      <c r="D15" s="82">
        <f>SUM(D9:D14)</f>
        <v>400</v>
      </c>
      <c r="E15" s="99">
        <f>D15/D108</f>
        <v>9.7560975609756101E-2</v>
      </c>
      <c r="F15" s="37"/>
    </row>
    <row r="16" spans="1:8" ht="15" thickBot="1" x14ac:dyDescent="0.4">
      <c r="A16" s="111" t="s">
        <v>133</v>
      </c>
      <c r="B16" s="112"/>
      <c r="C16" s="111" t="s">
        <v>136</v>
      </c>
      <c r="D16" s="119"/>
      <c r="E16" s="119"/>
      <c r="F16" s="119"/>
    </row>
    <row r="17" spans="1:6" x14ac:dyDescent="0.35">
      <c r="A17" s="115" t="s">
        <v>5</v>
      </c>
      <c r="B17" s="30" t="s">
        <v>54</v>
      </c>
      <c r="C17" s="85" t="s">
        <v>27</v>
      </c>
      <c r="D17" s="28">
        <v>40</v>
      </c>
      <c r="E17" s="28"/>
      <c r="F17" s="28" t="s">
        <v>5</v>
      </c>
    </row>
    <row r="18" spans="1:6" x14ac:dyDescent="0.35">
      <c r="A18" s="116"/>
      <c r="B18" s="30" t="s">
        <v>55</v>
      </c>
      <c r="C18" s="85" t="s">
        <v>28</v>
      </c>
      <c r="D18" s="35">
        <v>40</v>
      </c>
      <c r="E18" s="35"/>
      <c r="F18" s="35" t="s">
        <v>5</v>
      </c>
    </row>
    <row r="19" spans="1:6" x14ac:dyDescent="0.35">
      <c r="A19" s="116"/>
      <c r="B19" s="30" t="s">
        <v>53</v>
      </c>
      <c r="C19" s="85" t="s">
        <v>166</v>
      </c>
      <c r="D19" s="105">
        <v>60</v>
      </c>
      <c r="E19" s="94"/>
      <c r="F19" s="35" t="s">
        <v>5</v>
      </c>
    </row>
    <row r="20" spans="1:6" x14ac:dyDescent="0.35">
      <c r="A20" s="116"/>
      <c r="B20" s="45" t="s">
        <v>66</v>
      </c>
      <c r="C20" s="92" t="s">
        <v>167</v>
      </c>
      <c r="D20" s="32">
        <v>80</v>
      </c>
      <c r="E20" s="43"/>
      <c r="F20" s="44" t="s">
        <v>5</v>
      </c>
    </row>
    <row r="21" spans="1:6" x14ac:dyDescent="0.35">
      <c r="A21" s="116"/>
      <c r="B21" s="42" t="s">
        <v>90</v>
      </c>
      <c r="C21" s="30" t="s">
        <v>39</v>
      </c>
      <c r="D21" s="46">
        <v>40</v>
      </c>
      <c r="E21" s="46"/>
      <c r="F21" s="35" t="s">
        <v>5</v>
      </c>
    </row>
    <row r="22" spans="1:6" x14ac:dyDescent="0.35">
      <c r="A22" s="116"/>
      <c r="B22" s="47" t="s">
        <v>67</v>
      </c>
      <c r="C22" s="42" t="s">
        <v>30</v>
      </c>
      <c r="D22" s="35">
        <v>40</v>
      </c>
      <c r="E22" s="35"/>
      <c r="F22" s="35" t="s">
        <v>6</v>
      </c>
    </row>
    <row r="23" spans="1:6" x14ac:dyDescent="0.35">
      <c r="A23" s="116"/>
      <c r="B23" s="45" t="s">
        <v>93</v>
      </c>
      <c r="C23" s="38" t="s">
        <v>165</v>
      </c>
      <c r="D23" s="35">
        <v>40</v>
      </c>
      <c r="E23" s="35"/>
      <c r="F23" s="35" t="s">
        <v>5</v>
      </c>
    </row>
    <row r="24" spans="1:6" x14ac:dyDescent="0.35">
      <c r="A24" s="116"/>
      <c r="B24" s="64" t="s">
        <v>119</v>
      </c>
      <c r="C24" s="64" t="s">
        <v>41</v>
      </c>
      <c r="D24" s="65">
        <v>80</v>
      </c>
      <c r="E24" s="65"/>
      <c r="F24" s="60" t="s">
        <v>5</v>
      </c>
    </row>
    <row r="25" spans="1:6" ht="15" thickBot="1" x14ac:dyDescent="0.4">
      <c r="A25" s="117"/>
      <c r="B25" s="113" t="s">
        <v>135</v>
      </c>
      <c r="C25" s="114"/>
      <c r="D25" s="83">
        <f>SUM(D17:D24)</f>
        <v>420</v>
      </c>
      <c r="E25" s="100">
        <f>(D15+D25)/D108</f>
        <v>0.2</v>
      </c>
      <c r="F25" s="48"/>
    </row>
    <row r="26" spans="1:6" ht="15" thickBot="1" x14ac:dyDescent="0.4">
      <c r="A26" s="111" t="s">
        <v>133</v>
      </c>
      <c r="B26" s="112"/>
      <c r="C26" s="111" t="s">
        <v>134</v>
      </c>
      <c r="D26" s="119"/>
      <c r="E26" s="119"/>
      <c r="F26" s="119"/>
    </row>
    <row r="27" spans="1:6" x14ac:dyDescent="0.35">
      <c r="A27" s="115" t="s">
        <v>7</v>
      </c>
      <c r="B27" s="42" t="s">
        <v>73</v>
      </c>
      <c r="C27" s="30" t="s">
        <v>33</v>
      </c>
      <c r="D27" s="28">
        <v>40</v>
      </c>
      <c r="E27" s="32"/>
      <c r="F27" s="35" t="s">
        <v>7</v>
      </c>
    </row>
    <row r="28" spans="1:6" x14ac:dyDescent="0.35">
      <c r="A28" s="116"/>
      <c r="B28" s="30" t="s">
        <v>59</v>
      </c>
      <c r="C28" s="30" t="s">
        <v>36</v>
      </c>
      <c r="D28" s="35">
        <v>40</v>
      </c>
      <c r="E28" s="35"/>
      <c r="F28" s="35" t="s">
        <v>7</v>
      </c>
    </row>
    <row r="29" spans="1:6" x14ac:dyDescent="0.35">
      <c r="A29" s="116"/>
      <c r="B29" s="30" t="s">
        <v>60</v>
      </c>
      <c r="C29" s="38" t="s">
        <v>168</v>
      </c>
      <c r="D29" s="35">
        <v>80</v>
      </c>
      <c r="E29" s="44"/>
      <c r="F29" s="44" t="s">
        <v>7</v>
      </c>
    </row>
    <row r="30" spans="1:6" x14ac:dyDescent="0.35">
      <c r="A30" s="116"/>
      <c r="B30" s="39" t="s">
        <v>61</v>
      </c>
      <c r="C30" s="40" t="s">
        <v>26</v>
      </c>
      <c r="D30" s="35">
        <v>40</v>
      </c>
      <c r="E30" s="35"/>
      <c r="F30" s="35" t="s">
        <v>7</v>
      </c>
    </row>
    <row r="31" spans="1:6" ht="15.75" customHeight="1" x14ac:dyDescent="0.35">
      <c r="A31" s="116"/>
      <c r="B31" s="41" t="s">
        <v>62</v>
      </c>
      <c r="C31" s="41" t="s">
        <v>169</v>
      </c>
      <c r="D31" s="35">
        <v>80</v>
      </c>
      <c r="E31" s="35"/>
      <c r="F31" s="35" t="s">
        <v>7</v>
      </c>
    </row>
    <row r="32" spans="1:6" ht="15.75" customHeight="1" x14ac:dyDescent="0.35">
      <c r="A32" s="116"/>
      <c r="B32" s="42" t="s">
        <v>63</v>
      </c>
      <c r="C32" s="85" t="s">
        <v>155</v>
      </c>
      <c r="D32" s="35">
        <v>80</v>
      </c>
      <c r="E32" s="35"/>
      <c r="F32" s="35" t="s">
        <v>7</v>
      </c>
    </row>
    <row r="33" spans="1:6" ht="15.75" customHeight="1" x14ac:dyDescent="0.35">
      <c r="A33" s="116"/>
      <c r="B33" s="61" t="s">
        <v>64</v>
      </c>
      <c r="C33" s="62" t="s">
        <v>123</v>
      </c>
      <c r="D33" s="63">
        <v>60</v>
      </c>
      <c r="E33" s="63"/>
      <c r="F33" s="35" t="s">
        <v>7</v>
      </c>
    </row>
    <row r="34" spans="1:6" ht="15" thickBot="1" x14ac:dyDescent="0.4">
      <c r="A34" s="117"/>
      <c r="B34" s="113" t="s">
        <v>135</v>
      </c>
      <c r="C34" s="114"/>
      <c r="D34" s="83">
        <f>SUM(D27:D33)</f>
        <v>420</v>
      </c>
      <c r="E34" s="100">
        <f>(D15+D25+D34)/D108</f>
        <v>0.30243902439024389</v>
      </c>
      <c r="F34" s="44"/>
    </row>
    <row r="35" spans="1:6" ht="15" thickBot="1" x14ac:dyDescent="0.4">
      <c r="A35" s="111" t="s">
        <v>133</v>
      </c>
      <c r="B35" s="112"/>
      <c r="C35" s="111" t="s">
        <v>138</v>
      </c>
      <c r="D35" s="119"/>
      <c r="E35" s="119"/>
      <c r="F35" s="119"/>
    </row>
    <row r="36" spans="1:6" x14ac:dyDescent="0.35">
      <c r="A36" s="115" t="s">
        <v>8</v>
      </c>
      <c r="B36" s="27" t="s">
        <v>68</v>
      </c>
      <c r="C36" s="86" t="s">
        <v>156</v>
      </c>
      <c r="D36" s="29">
        <v>80</v>
      </c>
      <c r="E36" s="95"/>
      <c r="F36" s="43" t="s">
        <v>8</v>
      </c>
    </row>
    <row r="37" spans="1:6" x14ac:dyDescent="0.35">
      <c r="A37" s="116"/>
      <c r="B37" s="38" t="s">
        <v>69</v>
      </c>
      <c r="C37" s="87" t="s">
        <v>157</v>
      </c>
      <c r="D37" s="33">
        <v>80</v>
      </c>
      <c r="E37" s="96"/>
      <c r="F37" s="44" t="s">
        <v>8</v>
      </c>
    </row>
    <row r="38" spans="1:6" x14ac:dyDescent="0.35">
      <c r="A38" s="116"/>
      <c r="B38" s="30" t="s">
        <v>70</v>
      </c>
      <c r="C38" s="87" t="s">
        <v>158</v>
      </c>
      <c r="D38" s="37">
        <v>80</v>
      </c>
      <c r="E38" s="97"/>
      <c r="F38" s="44" t="s">
        <v>8</v>
      </c>
    </row>
    <row r="39" spans="1:6" x14ac:dyDescent="0.35">
      <c r="A39" s="116"/>
      <c r="B39" s="30" t="s">
        <v>71</v>
      </c>
      <c r="C39" s="87" t="s">
        <v>31</v>
      </c>
      <c r="D39" s="33">
        <v>80</v>
      </c>
      <c r="E39" s="96"/>
      <c r="F39" s="44" t="s">
        <v>8</v>
      </c>
    </row>
    <row r="40" spans="1:6" x14ac:dyDescent="0.35">
      <c r="A40" s="116"/>
      <c r="B40" s="41" t="s">
        <v>72</v>
      </c>
      <c r="C40" s="34" t="s">
        <v>32</v>
      </c>
      <c r="D40" s="33">
        <v>40</v>
      </c>
      <c r="E40" s="96"/>
      <c r="F40" s="44" t="s">
        <v>8</v>
      </c>
    </row>
    <row r="41" spans="1:6" x14ac:dyDescent="0.35">
      <c r="A41" s="116"/>
      <c r="B41" s="30" t="s">
        <v>65</v>
      </c>
      <c r="C41" s="103" t="s">
        <v>124</v>
      </c>
      <c r="D41" s="33">
        <v>40</v>
      </c>
      <c r="E41" s="96"/>
      <c r="F41" s="44" t="s">
        <v>8</v>
      </c>
    </row>
    <row r="42" spans="1:6" ht="15" thickBot="1" x14ac:dyDescent="0.4">
      <c r="A42" s="117"/>
      <c r="B42" s="113" t="s">
        <v>135</v>
      </c>
      <c r="C42" s="120"/>
      <c r="D42" s="84">
        <f>SUM(D36:D41)</f>
        <v>400</v>
      </c>
      <c r="E42" s="100">
        <f>(D15+D25+D34+D42)/D108</f>
        <v>0.4</v>
      </c>
      <c r="F42" s="8"/>
    </row>
    <row r="43" spans="1:6" ht="15" thickBot="1" x14ac:dyDescent="0.4">
      <c r="A43" s="111" t="s">
        <v>133</v>
      </c>
      <c r="B43" s="112"/>
      <c r="C43" s="111" t="s">
        <v>137</v>
      </c>
      <c r="D43" s="119"/>
      <c r="E43" s="119"/>
      <c r="F43" s="119"/>
    </row>
    <row r="44" spans="1:6" x14ac:dyDescent="0.35">
      <c r="A44" s="115" t="s">
        <v>9</v>
      </c>
      <c r="B44" s="49" t="s">
        <v>74</v>
      </c>
      <c r="C44" s="104" t="s">
        <v>34</v>
      </c>
      <c r="D44" s="28">
        <v>40</v>
      </c>
      <c r="E44" s="50"/>
      <c r="F44" s="50" t="s">
        <v>9</v>
      </c>
    </row>
    <row r="45" spans="1:6" x14ac:dyDescent="0.35">
      <c r="A45" s="116"/>
      <c r="B45" s="42" t="s">
        <v>75</v>
      </c>
      <c r="C45" s="47" t="s">
        <v>170</v>
      </c>
      <c r="D45" s="35">
        <v>80</v>
      </c>
      <c r="E45" s="44"/>
      <c r="F45" s="44" t="s">
        <v>9</v>
      </c>
    </row>
    <row r="46" spans="1:6" x14ac:dyDescent="0.35">
      <c r="A46" s="116"/>
      <c r="B46" s="42" t="s">
        <v>76</v>
      </c>
      <c r="C46" s="47" t="s">
        <v>171</v>
      </c>
      <c r="D46" s="35">
        <v>80</v>
      </c>
      <c r="E46" s="44"/>
      <c r="F46" s="44" t="s">
        <v>9</v>
      </c>
    </row>
    <row r="47" spans="1:6" x14ac:dyDescent="0.35">
      <c r="A47" s="116"/>
      <c r="B47" s="42" t="s">
        <v>77</v>
      </c>
      <c r="C47" s="30" t="s">
        <v>35</v>
      </c>
      <c r="D47" s="35">
        <v>120</v>
      </c>
      <c r="E47" s="44"/>
      <c r="F47" s="44" t="s">
        <v>9</v>
      </c>
    </row>
    <row r="48" spans="1:6" x14ac:dyDescent="0.35">
      <c r="A48" s="116"/>
      <c r="B48" s="42" t="s">
        <v>79</v>
      </c>
      <c r="C48" s="42" t="s">
        <v>46</v>
      </c>
      <c r="D48" s="44">
        <v>40</v>
      </c>
      <c r="E48" s="44"/>
      <c r="F48" s="44" t="s">
        <v>9</v>
      </c>
    </row>
    <row r="49" spans="1:6" x14ac:dyDescent="0.35">
      <c r="A49" s="116"/>
      <c r="B49" s="68" t="s">
        <v>78</v>
      </c>
      <c r="C49" s="64" t="s">
        <v>130</v>
      </c>
      <c r="D49" s="63">
        <v>60</v>
      </c>
      <c r="E49" s="67"/>
      <c r="F49" s="44" t="s">
        <v>9</v>
      </c>
    </row>
    <row r="50" spans="1:6" ht="15" thickBot="1" x14ac:dyDescent="0.4">
      <c r="A50" s="117"/>
      <c r="B50" s="113" t="s">
        <v>135</v>
      </c>
      <c r="C50" s="114"/>
      <c r="D50" s="83">
        <f>SUM(D44:D49)</f>
        <v>420</v>
      </c>
      <c r="E50" s="101">
        <f>(D15+D25+D34+D42+D50)/D108</f>
        <v>0.5024390243902439</v>
      </c>
      <c r="F50" s="51"/>
    </row>
    <row r="51" spans="1:6" ht="15" thickBot="1" x14ac:dyDescent="0.4">
      <c r="A51" s="111" t="s">
        <v>133</v>
      </c>
      <c r="B51" s="112"/>
      <c r="C51" s="111" t="s">
        <v>139</v>
      </c>
      <c r="D51" s="119"/>
      <c r="E51" s="119"/>
      <c r="F51" s="119"/>
    </row>
    <row r="52" spans="1:6" x14ac:dyDescent="0.35">
      <c r="A52" s="115" t="s">
        <v>10</v>
      </c>
      <c r="B52" s="42" t="s">
        <v>80</v>
      </c>
      <c r="C52" s="85" t="s">
        <v>37</v>
      </c>
      <c r="D52" s="28">
        <v>40</v>
      </c>
      <c r="E52" s="43"/>
      <c r="F52" s="44" t="s">
        <v>10</v>
      </c>
    </row>
    <row r="53" spans="1:6" x14ac:dyDescent="0.35">
      <c r="A53" s="116"/>
      <c r="B53" s="30" t="s">
        <v>81</v>
      </c>
      <c r="C53" s="85" t="s">
        <v>153</v>
      </c>
      <c r="D53" s="35">
        <v>40</v>
      </c>
      <c r="E53" s="44"/>
      <c r="F53" s="44" t="s">
        <v>10</v>
      </c>
    </row>
    <row r="54" spans="1:6" x14ac:dyDescent="0.35">
      <c r="A54" s="116"/>
      <c r="B54" s="30" t="s">
        <v>82</v>
      </c>
      <c r="C54" s="85" t="s">
        <v>38</v>
      </c>
      <c r="D54" s="35">
        <v>80</v>
      </c>
      <c r="E54" s="44"/>
      <c r="F54" s="44" t="s">
        <v>10</v>
      </c>
    </row>
    <row r="55" spans="1:6" x14ac:dyDescent="0.35">
      <c r="A55" s="116"/>
      <c r="B55" s="30" t="s">
        <v>159</v>
      </c>
      <c r="C55" s="85" t="s">
        <v>162</v>
      </c>
      <c r="D55" s="35">
        <v>40</v>
      </c>
      <c r="E55" s="44"/>
      <c r="F55" s="44" t="s">
        <v>10</v>
      </c>
    </row>
    <row r="56" spans="1:6" x14ac:dyDescent="0.35">
      <c r="A56" s="116"/>
      <c r="B56" s="30" t="s">
        <v>84</v>
      </c>
      <c r="C56" s="85" t="s">
        <v>40</v>
      </c>
      <c r="D56" s="35">
        <v>40</v>
      </c>
      <c r="E56" s="44"/>
      <c r="F56" s="44" t="s">
        <v>10</v>
      </c>
    </row>
    <row r="57" spans="1:6" x14ac:dyDescent="0.35">
      <c r="A57" s="116"/>
      <c r="B57" s="30" t="s">
        <v>85</v>
      </c>
      <c r="C57" s="85" t="s">
        <v>127</v>
      </c>
      <c r="D57" s="35">
        <v>80</v>
      </c>
      <c r="E57" s="44"/>
      <c r="F57" s="44" t="s">
        <v>10</v>
      </c>
    </row>
    <row r="58" spans="1:6" x14ac:dyDescent="0.35">
      <c r="A58" s="116"/>
      <c r="B58" s="61" t="s">
        <v>118</v>
      </c>
      <c r="C58" s="64" t="s">
        <v>131</v>
      </c>
      <c r="D58" s="63">
        <v>80</v>
      </c>
      <c r="E58" s="67"/>
      <c r="F58" s="67" t="s">
        <v>10</v>
      </c>
    </row>
    <row r="59" spans="1:6" ht="15" thickBot="1" x14ac:dyDescent="0.4">
      <c r="A59" s="117"/>
      <c r="B59" s="113" t="s">
        <v>135</v>
      </c>
      <c r="C59" s="114"/>
      <c r="D59" s="83">
        <f>SUM(D52:D58)</f>
        <v>400</v>
      </c>
      <c r="E59" s="100">
        <f>(D15+D25+D34+D42+D50+D59)/D108</f>
        <v>0.6</v>
      </c>
      <c r="F59" s="48"/>
    </row>
    <row r="60" spans="1:6" ht="15" thickBot="1" x14ac:dyDescent="0.4">
      <c r="A60" s="111" t="s">
        <v>133</v>
      </c>
      <c r="B60" s="112"/>
      <c r="C60" s="111" t="s">
        <v>140</v>
      </c>
      <c r="D60" s="119"/>
      <c r="E60" s="119"/>
      <c r="F60" s="119"/>
    </row>
    <row r="61" spans="1:6" x14ac:dyDescent="0.35">
      <c r="A61" s="115" t="s">
        <v>11</v>
      </c>
      <c r="B61" s="27" t="s">
        <v>83</v>
      </c>
      <c r="C61" s="88" t="s">
        <v>18</v>
      </c>
      <c r="D61" s="28">
        <v>40</v>
      </c>
      <c r="E61" s="50"/>
      <c r="F61" s="50" t="s">
        <v>11</v>
      </c>
    </row>
    <row r="62" spans="1:6" x14ac:dyDescent="0.35">
      <c r="A62" s="116"/>
      <c r="B62" s="30" t="s">
        <v>56</v>
      </c>
      <c r="C62" s="89" t="s">
        <v>42</v>
      </c>
      <c r="D62" s="35">
        <v>80</v>
      </c>
      <c r="E62" s="44"/>
      <c r="F62" s="44" t="s">
        <v>11</v>
      </c>
    </row>
    <row r="63" spans="1:6" x14ac:dyDescent="0.35">
      <c r="A63" s="116"/>
      <c r="B63" s="30" t="s">
        <v>86</v>
      </c>
      <c r="C63" s="90" t="s">
        <v>128</v>
      </c>
      <c r="D63" s="35">
        <v>80</v>
      </c>
      <c r="E63" s="44"/>
      <c r="F63" s="44" t="s">
        <v>11</v>
      </c>
    </row>
    <row r="64" spans="1:6" x14ac:dyDescent="0.35">
      <c r="A64" s="116"/>
      <c r="B64" s="30" t="s">
        <v>58</v>
      </c>
      <c r="C64" s="89" t="s">
        <v>43</v>
      </c>
      <c r="D64" s="35">
        <v>40</v>
      </c>
      <c r="E64" s="44"/>
      <c r="F64" s="44" t="s">
        <v>11</v>
      </c>
    </row>
    <row r="65" spans="1:6" x14ac:dyDescent="0.35">
      <c r="A65" s="116"/>
      <c r="B65" s="30" t="s">
        <v>57</v>
      </c>
      <c r="C65" s="89" t="s">
        <v>161</v>
      </c>
      <c r="D65" s="35">
        <v>40</v>
      </c>
      <c r="E65" s="44"/>
      <c r="F65" s="44" t="s">
        <v>11</v>
      </c>
    </row>
    <row r="66" spans="1:6" x14ac:dyDescent="0.35">
      <c r="A66" s="116"/>
      <c r="B66" s="30" t="s">
        <v>87</v>
      </c>
      <c r="C66" s="85" t="s">
        <v>160</v>
      </c>
      <c r="D66" s="46">
        <v>40</v>
      </c>
      <c r="E66" s="48"/>
      <c r="F66" s="44" t="s">
        <v>11</v>
      </c>
    </row>
    <row r="67" spans="1:6" x14ac:dyDescent="0.35">
      <c r="A67" s="116"/>
      <c r="B67" s="61" t="s">
        <v>117</v>
      </c>
      <c r="C67" s="64" t="s">
        <v>163</v>
      </c>
      <c r="D67" s="63">
        <v>80</v>
      </c>
      <c r="E67" s="67"/>
      <c r="F67" s="44" t="s">
        <v>11</v>
      </c>
    </row>
    <row r="68" spans="1:6" ht="15" thickBot="1" x14ac:dyDescent="0.4">
      <c r="A68" s="117"/>
      <c r="B68" s="113" t="s">
        <v>135</v>
      </c>
      <c r="C68" s="114"/>
      <c r="D68" s="83">
        <f>SUM(D61:D67)</f>
        <v>400</v>
      </c>
      <c r="E68" s="100">
        <f>(D15+D25+D34+D42+D50+D59+D68)/D108</f>
        <v>0.69756097560975605</v>
      </c>
      <c r="F68" s="48"/>
    </row>
    <row r="69" spans="1:6" ht="15" thickBot="1" x14ac:dyDescent="0.4">
      <c r="A69" s="111" t="s">
        <v>133</v>
      </c>
      <c r="B69" s="112"/>
      <c r="C69" s="111" t="s">
        <v>141</v>
      </c>
      <c r="D69" s="119"/>
      <c r="E69" s="119"/>
      <c r="F69" s="119"/>
    </row>
    <row r="70" spans="1:6" x14ac:dyDescent="0.35">
      <c r="A70" s="115" t="s">
        <v>12</v>
      </c>
      <c r="B70" s="49" t="s">
        <v>88</v>
      </c>
      <c r="C70" s="91" t="s">
        <v>129</v>
      </c>
      <c r="D70" s="28">
        <v>40</v>
      </c>
      <c r="E70" s="50"/>
      <c r="F70" s="50" t="s">
        <v>12</v>
      </c>
    </row>
    <row r="71" spans="1:6" x14ac:dyDescent="0.35">
      <c r="A71" s="116"/>
      <c r="B71" s="42" t="s">
        <v>89</v>
      </c>
      <c r="C71" s="85" t="s">
        <v>19</v>
      </c>
      <c r="D71" s="35">
        <v>40</v>
      </c>
      <c r="E71" s="44"/>
      <c r="F71" s="44" t="s">
        <v>12</v>
      </c>
    </row>
    <row r="72" spans="1:6" x14ac:dyDescent="0.35">
      <c r="A72" s="116"/>
      <c r="B72" s="42" t="s">
        <v>125</v>
      </c>
      <c r="C72" s="85" t="s">
        <v>29</v>
      </c>
      <c r="D72" s="35">
        <v>80</v>
      </c>
      <c r="E72" s="44"/>
      <c r="F72" s="44" t="s">
        <v>12</v>
      </c>
    </row>
    <row r="73" spans="1:6" x14ac:dyDescent="0.35">
      <c r="A73" s="116"/>
      <c r="B73" s="42" t="s">
        <v>91</v>
      </c>
      <c r="C73" s="85" t="s">
        <v>44</v>
      </c>
      <c r="D73" s="35">
        <v>40</v>
      </c>
      <c r="E73" s="44"/>
      <c r="F73" s="44" t="s">
        <v>12</v>
      </c>
    </row>
    <row r="74" spans="1:6" x14ac:dyDescent="0.35">
      <c r="A74" s="116"/>
      <c r="B74" s="45"/>
      <c r="C74" s="92" t="s">
        <v>132</v>
      </c>
      <c r="D74" s="32">
        <v>40</v>
      </c>
      <c r="E74" s="43"/>
      <c r="F74" s="44" t="s">
        <v>12</v>
      </c>
    </row>
    <row r="75" spans="1:6" x14ac:dyDescent="0.35">
      <c r="A75" s="116"/>
      <c r="B75" s="45" t="s">
        <v>92</v>
      </c>
      <c r="C75" s="92" t="s">
        <v>45</v>
      </c>
      <c r="D75" s="32">
        <v>80</v>
      </c>
      <c r="E75" s="43"/>
      <c r="F75" s="44" t="s">
        <v>12</v>
      </c>
    </row>
    <row r="76" spans="1:6" x14ac:dyDescent="0.35">
      <c r="A76" s="116"/>
      <c r="B76" s="69" t="s">
        <v>107</v>
      </c>
      <c r="C76" s="66" t="s">
        <v>164</v>
      </c>
      <c r="D76" s="63">
        <v>80</v>
      </c>
      <c r="E76" s="67"/>
      <c r="F76" s="44" t="s">
        <v>12</v>
      </c>
    </row>
    <row r="77" spans="1:6" ht="15" thickBot="1" x14ac:dyDescent="0.4">
      <c r="A77" s="117"/>
      <c r="B77" s="113" t="s">
        <v>135</v>
      </c>
      <c r="C77" s="114"/>
      <c r="D77" s="83">
        <f>SUM(D70:D76)</f>
        <v>400</v>
      </c>
      <c r="E77" s="101">
        <f>(D15+D25+D34+D42+D50+D59+D68+D77)/D108</f>
        <v>0.79512195121951224</v>
      </c>
      <c r="F77" s="51"/>
    </row>
    <row r="78" spans="1:6" ht="15" thickBot="1" x14ac:dyDescent="0.4">
      <c r="A78" s="111" t="s">
        <v>133</v>
      </c>
      <c r="B78" s="112"/>
      <c r="C78" s="111" t="s">
        <v>143</v>
      </c>
      <c r="D78" s="119"/>
      <c r="E78" s="119"/>
      <c r="F78" s="119"/>
    </row>
    <row r="79" spans="1:6" x14ac:dyDescent="0.35">
      <c r="A79" s="76"/>
      <c r="B79" s="70" t="s">
        <v>94</v>
      </c>
      <c r="C79" s="71" t="s">
        <v>95</v>
      </c>
      <c r="D79" s="72">
        <v>120</v>
      </c>
      <c r="E79" s="98"/>
      <c r="F79" s="56" t="s">
        <v>13</v>
      </c>
    </row>
    <row r="80" spans="1:6" x14ac:dyDescent="0.35">
      <c r="A80" s="76"/>
      <c r="B80" s="52" t="s">
        <v>96</v>
      </c>
      <c r="C80" s="93" t="s">
        <v>145</v>
      </c>
      <c r="D80" s="57">
        <v>80</v>
      </c>
      <c r="E80" s="96"/>
      <c r="F80" s="58" t="s">
        <v>13</v>
      </c>
    </row>
    <row r="81" spans="1:6" x14ac:dyDescent="0.35">
      <c r="A81" s="76"/>
      <c r="B81" s="52" t="s">
        <v>97</v>
      </c>
      <c r="C81" s="93" t="s">
        <v>152</v>
      </c>
      <c r="D81" s="57">
        <v>80</v>
      </c>
      <c r="E81" s="96"/>
      <c r="F81" s="58" t="s">
        <v>13</v>
      </c>
    </row>
    <row r="82" spans="1:6" x14ac:dyDescent="0.35">
      <c r="A82" s="76" t="s">
        <v>13</v>
      </c>
      <c r="B82" s="52" t="s">
        <v>98</v>
      </c>
      <c r="C82" s="93" t="s">
        <v>150</v>
      </c>
      <c r="D82" s="57">
        <v>80</v>
      </c>
      <c r="E82" s="96"/>
      <c r="F82" s="58" t="s">
        <v>13</v>
      </c>
    </row>
    <row r="83" spans="1:6" x14ac:dyDescent="0.35">
      <c r="A83" s="76"/>
      <c r="B83" s="52" t="s">
        <v>100</v>
      </c>
      <c r="C83" s="53" t="s">
        <v>99</v>
      </c>
      <c r="D83" s="57">
        <v>40</v>
      </c>
      <c r="E83" s="96"/>
      <c r="F83" s="58" t="s">
        <v>13</v>
      </c>
    </row>
    <row r="84" spans="1:6" ht="15" thickBot="1" x14ac:dyDescent="0.4">
      <c r="A84" s="77"/>
      <c r="B84" s="113" t="s">
        <v>135</v>
      </c>
      <c r="C84" s="114"/>
      <c r="D84" s="83">
        <f>SUM(D79:D83)</f>
        <v>400</v>
      </c>
      <c r="E84" s="102">
        <f>SUM(D15+D25+D34+D42+D50+D59+D68+D77+D84)/D108</f>
        <v>0.89268292682926831</v>
      </c>
      <c r="F84" s="59"/>
    </row>
    <row r="85" spans="1:6" ht="15" thickBot="1" x14ac:dyDescent="0.4">
      <c r="A85" s="111" t="s">
        <v>133</v>
      </c>
      <c r="B85" s="112"/>
      <c r="C85" s="111" t="s">
        <v>148</v>
      </c>
      <c r="D85" s="119"/>
      <c r="E85" s="119"/>
      <c r="F85" s="119"/>
    </row>
    <row r="86" spans="1:6" x14ac:dyDescent="0.35">
      <c r="A86" s="133" t="s">
        <v>13</v>
      </c>
      <c r="B86" s="123" t="s">
        <v>94</v>
      </c>
      <c r="C86" s="124" t="s">
        <v>95</v>
      </c>
      <c r="D86" s="125">
        <v>120</v>
      </c>
      <c r="E86" s="126"/>
      <c r="F86" s="127" t="s">
        <v>13</v>
      </c>
    </row>
    <row r="87" spans="1:6" x14ac:dyDescent="0.35">
      <c r="A87" s="134"/>
      <c r="B87" s="128" t="s">
        <v>102</v>
      </c>
      <c r="C87" s="93" t="s">
        <v>101</v>
      </c>
      <c r="D87" s="129">
        <v>80</v>
      </c>
      <c r="E87" s="130"/>
      <c r="F87" s="131" t="s">
        <v>13</v>
      </c>
    </row>
    <row r="88" spans="1:6" x14ac:dyDescent="0.35">
      <c r="A88" s="134"/>
      <c r="B88" s="128" t="s">
        <v>109</v>
      </c>
      <c r="C88" s="93" t="s">
        <v>108</v>
      </c>
      <c r="D88" s="129">
        <v>80</v>
      </c>
      <c r="E88" s="130"/>
      <c r="F88" s="131" t="s">
        <v>13</v>
      </c>
    </row>
    <row r="89" spans="1:6" x14ac:dyDescent="0.35">
      <c r="A89" s="134"/>
      <c r="B89" s="128" t="s">
        <v>110</v>
      </c>
      <c r="C89" s="93" t="s">
        <v>111</v>
      </c>
      <c r="D89" s="129">
        <v>80</v>
      </c>
      <c r="E89" s="130"/>
      <c r="F89" s="131" t="s">
        <v>13</v>
      </c>
    </row>
    <row r="90" spans="1:6" x14ac:dyDescent="0.35">
      <c r="A90" s="134"/>
      <c r="B90" s="128" t="s">
        <v>100</v>
      </c>
      <c r="C90" s="93" t="s">
        <v>99</v>
      </c>
      <c r="D90" s="129">
        <v>40</v>
      </c>
      <c r="E90" s="130"/>
      <c r="F90" s="131" t="s">
        <v>13</v>
      </c>
    </row>
    <row r="91" spans="1:6" ht="15" thickBot="1" x14ac:dyDescent="0.4">
      <c r="A91" s="135"/>
      <c r="B91" s="113" t="s">
        <v>135</v>
      </c>
      <c r="C91" s="114"/>
      <c r="D91" s="83">
        <f>SUM(D86:D90)</f>
        <v>400</v>
      </c>
      <c r="E91" s="102"/>
      <c r="F91" s="132"/>
    </row>
    <row r="92" spans="1:6" ht="15" thickBot="1" x14ac:dyDescent="0.4">
      <c r="A92" s="111" t="s">
        <v>133</v>
      </c>
      <c r="B92" s="112"/>
      <c r="C92" s="111" t="s">
        <v>143</v>
      </c>
      <c r="D92" s="119"/>
      <c r="E92" s="119"/>
      <c r="F92" s="119"/>
    </row>
    <row r="93" spans="1:6" x14ac:dyDescent="0.35">
      <c r="A93" s="115" t="s">
        <v>144</v>
      </c>
      <c r="B93" s="73" t="s">
        <v>103</v>
      </c>
      <c r="C93" s="74" t="s">
        <v>104</v>
      </c>
      <c r="D93" s="75">
        <v>130</v>
      </c>
      <c r="E93" s="75"/>
      <c r="F93" s="28" t="s">
        <v>14</v>
      </c>
    </row>
    <row r="94" spans="1:6" x14ac:dyDescent="0.35">
      <c r="A94" s="116"/>
      <c r="B94" s="68" t="s">
        <v>105</v>
      </c>
      <c r="C94" s="68" t="s">
        <v>106</v>
      </c>
      <c r="D94" s="63">
        <v>130</v>
      </c>
      <c r="E94" s="63"/>
      <c r="F94" s="35" t="s">
        <v>14</v>
      </c>
    </row>
    <row r="95" spans="1:6" x14ac:dyDescent="0.35">
      <c r="A95" s="116"/>
      <c r="B95" s="42" t="s">
        <v>57</v>
      </c>
      <c r="C95" s="47" t="s">
        <v>146</v>
      </c>
      <c r="D95" s="35">
        <v>40</v>
      </c>
      <c r="E95" s="35"/>
      <c r="F95" s="35" t="s">
        <v>14</v>
      </c>
    </row>
    <row r="96" spans="1:6" x14ac:dyDescent="0.35">
      <c r="A96" s="116"/>
      <c r="B96" s="42" t="s">
        <v>112</v>
      </c>
      <c r="C96" s="47" t="s">
        <v>151</v>
      </c>
      <c r="D96" s="35">
        <v>40</v>
      </c>
      <c r="E96" s="35"/>
      <c r="F96" s="35" t="s">
        <v>14</v>
      </c>
    </row>
    <row r="97" spans="1:9" x14ac:dyDescent="0.35">
      <c r="A97" s="116"/>
      <c r="B97" s="52" t="s">
        <v>114</v>
      </c>
      <c r="C97" s="53" t="s">
        <v>113</v>
      </c>
      <c r="D97" s="35">
        <v>20</v>
      </c>
      <c r="E97" s="35"/>
      <c r="F97" s="35" t="s">
        <v>14</v>
      </c>
    </row>
    <row r="98" spans="1:9" ht="15" thickBot="1" x14ac:dyDescent="0.4">
      <c r="A98" s="117"/>
      <c r="B98" s="113" t="s">
        <v>135</v>
      </c>
      <c r="C98" s="114"/>
      <c r="D98" s="83">
        <f>SUM(D93:D97)</f>
        <v>360</v>
      </c>
      <c r="E98" s="102">
        <f>SUM(D15+D25+D34+D42+D50+D59+D68+D77+D84+D98+D106)/D108</f>
        <v>1</v>
      </c>
      <c r="F98" s="59"/>
    </row>
    <row r="99" spans="1:9" ht="15" thickBot="1" x14ac:dyDescent="0.4">
      <c r="A99" s="111" t="s">
        <v>133</v>
      </c>
      <c r="B99" s="112"/>
      <c r="C99" s="111" t="s">
        <v>147</v>
      </c>
      <c r="D99" s="118"/>
      <c r="E99" s="118"/>
      <c r="F99" s="118"/>
    </row>
    <row r="100" spans="1:9" ht="15" thickBot="1" x14ac:dyDescent="0.4">
      <c r="A100" s="133" t="s">
        <v>144</v>
      </c>
      <c r="B100" s="91" t="s">
        <v>103</v>
      </c>
      <c r="C100" s="104" t="s">
        <v>104</v>
      </c>
      <c r="D100" s="136">
        <v>130</v>
      </c>
      <c r="E100" s="136"/>
      <c r="F100" s="136" t="s">
        <v>14</v>
      </c>
    </row>
    <row r="101" spans="1:9" ht="16" customHeight="1" x14ac:dyDescent="0.35">
      <c r="A101" s="134"/>
      <c r="B101" s="47" t="s">
        <v>105</v>
      </c>
      <c r="C101" s="47" t="s">
        <v>106</v>
      </c>
      <c r="D101" s="136">
        <v>130</v>
      </c>
      <c r="E101" s="136"/>
      <c r="F101" s="136" t="s">
        <v>14</v>
      </c>
    </row>
    <row r="102" spans="1:9" ht="16" customHeight="1" x14ac:dyDescent="0.35">
      <c r="A102" s="134"/>
      <c r="B102" s="47" t="s">
        <v>115</v>
      </c>
      <c r="C102" s="47" t="s">
        <v>149</v>
      </c>
      <c r="D102" s="105">
        <v>40</v>
      </c>
      <c r="E102" s="137"/>
      <c r="F102" s="137" t="s">
        <v>14</v>
      </c>
    </row>
    <row r="103" spans="1:9" x14ac:dyDescent="0.35">
      <c r="A103" s="134"/>
      <c r="B103" s="47" t="s">
        <v>116</v>
      </c>
      <c r="C103" s="47" t="s">
        <v>154</v>
      </c>
      <c r="D103" s="105">
        <v>40</v>
      </c>
      <c r="E103" s="137"/>
      <c r="F103" s="137" t="s">
        <v>14</v>
      </c>
    </row>
    <row r="104" spans="1:9" ht="16" customHeight="1" x14ac:dyDescent="0.35">
      <c r="A104" s="134"/>
      <c r="B104" s="128" t="s">
        <v>114</v>
      </c>
      <c r="C104" s="93" t="s">
        <v>113</v>
      </c>
      <c r="D104" s="105">
        <v>20</v>
      </c>
      <c r="E104" s="137"/>
      <c r="F104" s="137" t="s">
        <v>14</v>
      </c>
    </row>
    <row r="105" spans="1:9" ht="16" customHeight="1" thickBot="1" x14ac:dyDescent="0.4">
      <c r="A105" s="135"/>
      <c r="B105" s="113" t="s">
        <v>135</v>
      </c>
      <c r="C105" s="114"/>
      <c r="D105" s="83">
        <f>SUM(D100:D104)</f>
        <v>360</v>
      </c>
      <c r="E105" s="138"/>
      <c r="F105" s="139"/>
    </row>
    <row r="106" spans="1:9" ht="16" customHeight="1" x14ac:dyDescent="0.35">
      <c r="B106" s="55"/>
      <c r="C106" s="79" t="s">
        <v>121</v>
      </c>
      <c r="D106" s="54">
        <v>80</v>
      </c>
      <c r="E106" s="54"/>
      <c r="F106" s="54"/>
    </row>
    <row r="107" spans="1:9" ht="14.25" customHeight="1" x14ac:dyDescent="0.35">
      <c r="B107" s="11"/>
      <c r="C107" s="80" t="s">
        <v>122</v>
      </c>
      <c r="D107" s="13">
        <f>SUM(D33+D24+D49+D58+D67+D76+D79+D93+D94)</f>
        <v>820</v>
      </c>
      <c r="E107" s="13"/>
      <c r="F107" s="12"/>
      <c r="G107" s="12"/>
    </row>
    <row r="108" spans="1:9" ht="14.25" customHeight="1" x14ac:dyDescent="0.35">
      <c r="B108" s="11"/>
      <c r="C108" s="80" t="s">
        <v>120</v>
      </c>
      <c r="D108" s="13">
        <f>SUM(D15+D34+D25+D42+D50+D59+D68+D77+D84+D98+D106)</f>
        <v>4100</v>
      </c>
      <c r="E108" s="13"/>
      <c r="F108" s="12"/>
      <c r="G108" s="12"/>
    </row>
    <row r="109" spans="1:9" ht="14.25" customHeight="1" x14ac:dyDescent="0.35">
      <c r="B109" s="11"/>
      <c r="C109" s="1"/>
      <c r="D109" s="1"/>
      <c r="E109" s="1"/>
      <c r="F109" s="12"/>
      <c r="G109" s="12"/>
    </row>
    <row r="110" spans="1:9" ht="16" customHeight="1" x14ac:dyDescent="0.35">
      <c r="B110" s="108"/>
      <c r="C110" s="108"/>
      <c r="D110" s="108"/>
      <c r="E110" s="108"/>
      <c r="F110" s="108"/>
      <c r="G110" s="108"/>
      <c r="H110" s="3"/>
      <c r="I110" s="3"/>
    </row>
    <row r="111" spans="1:9" ht="16" customHeight="1" x14ac:dyDescent="0.35">
      <c r="B111" s="108"/>
      <c r="C111" s="108"/>
      <c r="D111" s="108"/>
      <c r="E111" s="108"/>
      <c r="F111" s="108"/>
      <c r="G111" s="108"/>
      <c r="H111" s="3"/>
      <c r="I111" s="3"/>
    </row>
    <row r="112" spans="1:9" ht="16" customHeight="1" x14ac:dyDescent="0.35">
      <c r="B112" s="15"/>
      <c r="C112" s="12"/>
      <c r="D112" s="12"/>
      <c r="E112" s="12"/>
      <c r="F112" s="12"/>
      <c r="G112" s="14"/>
      <c r="H112" s="3"/>
      <c r="I112" s="3"/>
    </row>
    <row r="113" spans="2:9" ht="16" customHeight="1" x14ac:dyDescent="0.35">
      <c r="B113" s="15"/>
      <c r="C113" s="12"/>
      <c r="D113" s="12"/>
      <c r="E113" s="12"/>
      <c r="F113" s="12"/>
      <c r="G113" s="14"/>
      <c r="H113" s="3"/>
      <c r="I113" s="3"/>
    </row>
    <row r="114" spans="2:9" ht="16" customHeight="1" x14ac:dyDescent="0.35">
      <c r="B114" s="16"/>
      <c r="C114" s="12"/>
      <c r="D114" s="12"/>
      <c r="E114" s="12"/>
      <c r="F114" s="12"/>
      <c r="G114" s="14"/>
      <c r="H114" s="3"/>
      <c r="I114" s="3"/>
    </row>
    <row r="115" spans="2:9" ht="29.25" customHeight="1" x14ac:dyDescent="0.35">
      <c r="B115" s="109"/>
      <c r="C115" s="109"/>
      <c r="D115" s="109"/>
      <c r="E115" s="109"/>
      <c r="F115" s="109"/>
      <c r="G115" s="9"/>
      <c r="H115" s="3"/>
      <c r="I115" s="3"/>
    </row>
    <row r="116" spans="2:9" ht="16" customHeight="1" x14ac:dyDescent="0.35">
      <c r="B116" s="12"/>
      <c r="C116" s="10"/>
      <c r="D116" s="10"/>
      <c r="E116" s="10"/>
      <c r="F116" s="10"/>
      <c r="G116" s="10"/>
      <c r="H116" s="3"/>
      <c r="I116" s="3"/>
    </row>
    <row r="117" spans="2:9" ht="16" customHeight="1" x14ac:dyDescent="0.35">
      <c r="B117" s="12"/>
      <c r="C117" s="110"/>
      <c r="D117" s="110"/>
      <c r="E117" s="110"/>
      <c r="F117" s="110"/>
      <c r="G117" s="10"/>
      <c r="H117" s="3"/>
      <c r="I117" s="3"/>
    </row>
    <row r="118" spans="2:9" x14ac:dyDescent="0.35">
      <c r="B118" s="12"/>
      <c r="C118" s="17"/>
      <c r="D118" s="17"/>
      <c r="E118" s="17"/>
      <c r="F118" s="17"/>
      <c r="G118" s="10"/>
      <c r="H118" s="3"/>
      <c r="I118" s="3"/>
    </row>
    <row r="119" spans="2:9" x14ac:dyDescent="0.35">
      <c r="B119" s="12"/>
      <c r="C119" s="110"/>
      <c r="D119" s="110"/>
      <c r="E119" s="110"/>
      <c r="F119" s="110"/>
      <c r="G119" s="10"/>
      <c r="H119" s="3"/>
      <c r="I119" s="3"/>
    </row>
    <row r="120" spans="2:9" ht="15" customHeight="1" x14ac:dyDescent="0.35">
      <c r="B120" s="12"/>
      <c r="C120" s="110"/>
      <c r="D120" s="110"/>
      <c r="E120" s="110"/>
      <c r="F120" s="110"/>
      <c r="G120" s="10"/>
    </row>
    <row r="121" spans="2:9" x14ac:dyDescent="0.35">
      <c r="B121" s="12"/>
      <c r="C121" s="17"/>
      <c r="D121" s="17"/>
      <c r="E121" s="17"/>
      <c r="F121" s="17"/>
      <c r="G121" s="10"/>
    </row>
    <row r="122" spans="2:9" x14ac:dyDescent="0.35">
      <c r="B122" s="15"/>
      <c r="C122" s="12"/>
      <c r="D122" s="12"/>
      <c r="E122" s="12"/>
      <c r="F122" s="12"/>
      <c r="G122" s="14"/>
    </row>
    <row r="123" spans="2:9" ht="15" customHeight="1" x14ac:dyDescent="0.35">
      <c r="B123" s="18"/>
      <c r="C123" s="18"/>
      <c r="D123" s="18"/>
      <c r="E123" s="18"/>
      <c r="F123" s="18"/>
      <c r="G123" s="19"/>
    </row>
    <row r="124" spans="2:9" x14ac:dyDescent="0.35">
      <c r="B124" s="106"/>
      <c r="C124" s="106"/>
      <c r="D124" s="106"/>
      <c r="E124" s="106"/>
      <c r="F124" s="106"/>
      <c r="G124" s="20"/>
    </row>
    <row r="125" spans="2:9" x14ac:dyDescent="0.35">
      <c r="B125" s="106"/>
      <c r="C125" s="106"/>
      <c r="D125" s="106"/>
      <c r="E125" s="106"/>
      <c r="F125" s="106"/>
      <c r="G125" s="20"/>
    </row>
    <row r="126" spans="2:9" x14ac:dyDescent="0.35">
      <c r="B126" s="21"/>
      <c r="C126" s="21"/>
      <c r="D126" s="21"/>
      <c r="E126" s="21"/>
      <c r="F126" s="21"/>
      <c r="G126" s="22"/>
    </row>
    <row r="127" spans="2:9" x14ac:dyDescent="0.35">
      <c r="B127" s="18"/>
      <c r="C127" s="18"/>
      <c r="D127" s="18"/>
      <c r="E127" s="18"/>
      <c r="F127" s="18"/>
      <c r="G127" s="19"/>
    </row>
    <row r="128" spans="2:9" x14ac:dyDescent="0.35">
      <c r="B128" s="18"/>
      <c r="C128" s="23"/>
      <c r="D128" s="23"/>
      <c r="E128" s="23"/>
      <c r="F128" s="23"/>
      <c r="G128" s="24"/>
    </row>
    <row r="129" spans="2:7" x14ac:dyDescent="0.35">
      <c r="B129" s="18"/>
      <c r="C129" s="18"/>
      <c r="D129" s="18"/>
      <c r="E129" s="18"/>
      <c r="F129" s="18"/>
      <c r="G129" s="19"/>
    </row>
    <row r="130" spans="2:7" x14ac:dyDescent="0.35">
      <c r="B130" s="12"/>
      <c r="C130" s="12"/>
      <c r="D130" s="13"/>
      <c r="E130" s="13"/>
      <c r="F130" s="13"/>
      <c r="G130" s="12"/>
    </row>
    <row r="131" spans="2:7" x14ac:dyDescent="0.35">
      <c r="B131" s="12"/>
      <c r="C131" s="12"/>
      <c r="D131" s="13"/>
      <c r="E131" s="13"/>
      <c r="F131" s="13"/>
      <c r="G131" s="12"/>
    </row>
    <row r="132" spans="2:7" x14ac:dyDescent="0.35">
      <c r="B132" s="12"/>
      <c r="C132" s="12"/>
      <c r="D132" s="13"/>
      <c r="E132" s="13"/>
      <c r="F132" s="13"/>
      <c r="G132" s="12"/>
    </row>
  </sheetData>
  <mergeCells count="57">
    <mergeCell ref="G2:H2"/>
    <mergeCell ref="G3:H3"/>
    <mergeCell ref="C1:F1"/>
    <mergeCell ref="A100:A105"/>
    <mergeCell ref="A92:B92"/>
    <mergeCell ref="A93:A98"/>
    <mergeCell ref="A70:A77"/>
    <mergeCell ref="A26:B26"/>
    <mergeCell ref="A43:B43"/>
    <mergeCell ref="A44:A50"/>
    <mergeCell ref="C117:F117"/>
    <mergeCell ref="C43:F43"/>
    <mergeCell ref="C35:F35"/>
    <mergeCell ref="C8:F8"/>
    <mergeCell ref="B34:C34"/>
    <mergeCell ref="C26:F26"/>
    <mergeCell ref="B25:C25"/>
    <mergeCell ref="B42:C42"/>
    <mergeCell ref="A35:B35"/>
    <mergeCell ref="A52:A59"/>
    <mergeCell ref="A17:A25"/>
    <mergeCell ref="A36:A42"/>
    <mergeCell ref="A8:B8"/>
    <mergeCell ref="A16:B16"/>
    <mergeCell ref="C16:F16"/>
    <mergeCell ref="C119:F119"/>
    <mergeCell ref="B50:C50"/>
    <mergeCell ref="C99:F99"/>
    <mergeCell ref="C92:F92"/>
    <mergeCell ref="C85:F85"/>
    <mergeCell ref="C78:F78"/>
    <mergeCell ref="C69:F69"/>
    <mergeCell ref="C60:F60"/>
    <mergeCell ref="C51:F51"/>
    <mergeCell ref="B84:C84"/>
    <mergeCell ref="A60:B60"/>
    <mergeCell ref="B68:C68"/>
    <mergeCell ref="A69:B69"/>
    <mergeCell ref="B77:C77"/>
    <mergeCell ref="A61:A68"/>
    <mergeCell ref="A99:B99"/>
    <mergeCell ref="B124:F125"/>
    <mergeCell ref="D5:F5"/>
    <mergeCell ref="B110:G110"/>
    <mergeCell ref="B111:G111"/>
    <mergeCell ref="B115:F115"/>
    <mergeCell ref="C120:F120"/>
    <mergeCell ref="A51:B51"/>
    <mergeCell ref="B59:C59"/>
    <mergeCell ref="B98:C98"/>
    <mergeCell ref="B105:C105"/>
    <mergeCell ref="A85:B85"/>
    <mergeCell ref="A86:A91"/>
    <mergeCell ref="B91:C91"/>
    <mergeCell ref="A78:B78"/>
    <mergeCell ref="A9:A15"/>
    <mergeCell ref="A27:A34"/>
  </mergeCells>
  <phoneticPr fontId="12" type="noConversion"/>
  <pageMargins left="0.511811024" right="0.511811024" top="0.78740157499999996" bottom="0.78740157499999996" header="0.31496062000000002" footer="0.31496062000000002"/>
  <pageSetup paperSize="9" scale="4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PARA 2023 DE 2021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Leonardo Santoro</dc:creator>
  <cp:keywords/>
  <dc:description/>
  <cp:lastModifiedBy>MAURO SERGIO FELIX JUNIOR</cp:lastModifiedBy>
  <cp:revision/>
  <cp:lastPrinted>2023-12-04T18:23:50Z</cp:lastPrinted>
  <dcterms:created xsi:type="dcterms:W3CDTF">2020-11-06T13:24:20Z</dcterms:created>
  <dcterms:modified xsi:type="dcterms:W3CDTF">2026-02-06T21:14:13Z</dcterms:modified>
  <cp:category/>
  <cp:contentStatus/>
</cp:coreProperties>
</file>